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44" activeTab="0"/>
  </bookViews>
  <sheets>
    <sheet name="REKAPITULACIJA 2" sheetId="1" r:id="rId1"/>
    <sheet name="Centar 2" sheetId="2" r:id="rId2"/>
    <sheet name="Slukić Selo" sheetId="3" r:id="rId3"/>
    <sheet name="Gornji Križ" sheetId="4" r:id="rId4"/>
    <sheet name="Turski Brijeg (odvojak Živko)" sheetId="5" r:id="rId5"/>
    <sheet name="Turski Brijeg (odvojak 1)" sheetId="6" r:id="rId6"/>
    <sheet name="Turski Brijeg (odvojak 2)" sheetId="7" r:id="rId7"/>
  </sheets>
  <definedNames>
    <definedName name="_xlnm.Print_Titles" localSheetId="1">'Centar 2'!$1:$9</definedName>
    <definedName name="_xlnm.Print_Titles" localSheetId="3">'Gornji Križ'!$1:$9</definedName>
    <definedName name="_xlnm.Print_Titles" localSheetId="0">'REKAPITULACIJA 2'!$1:$8</definedName>
    <definedName name="_xlnm.Print_Titles" localSheetId="2">'Slukić Selo'!$1:$9</definedName>
    <definedName name="_xlnm.Print_Titles" localSheetId="5">'Turski Brijeg (odvojak 1)'!$1:$9</definedName>
    <definedName name="_xlnm.Print_Titles" localSheetId="6">'Turski Brijeg (odvojak 2)'!$1:$9</definedName>
    <definedName name="_xlnm.Print_Titles" localSheetId="4">'Turski Brijeg (odvojak Živko)'!$1:$9</definedName>
    <definedName name="_xlnm.Print_Area" localSheetId="1">'Centar 2'!$A$1:$F$25</definedName>
    <definedName name="_xlnm.Print_Area" localSheetId="3">'Gornji Križ'!$A$1:$F$26</definedName>
    <definedName name="_xlnm.Print_Area" localSheetId="0">'REKAPITULACIJA 2'!$A$1:$F$22</definedName>
    <definedName name="_xlnm.Print_Area" localSheetId="2">'Slukić Selo'!$A$1:$F$23</definedName>
    <definedName name="_xlnm.Print_Area" localSheetId="5">'Turski Brijeg (odvojak 1)'!$A$1:$F$23</definedName>
    <definedName name="_xlnm.Print_Area" localSheetId="6">'Turski Brijeg (odvojak 2)'!$A$1:$F$23</definedName>
    <definedName name="_xlnm.Print_Area" localSheetId="4">'Turski Brijeg (odvojak Živko)'!$A$1:$F$25</definedName>
  </definedNames>
  <calcPr fullCalcOnLoad="1"/>
</workbook>
</file>

<file path=xl/sharedStrings.xml><?xml version="1.0" encoding="utf-8"?>
<sst xmlns="http://schemas.openxmlformats.org/spreadsheetml/2006/main" count="269" uniqueCount="81">
  <si>
    <t>6.</t>
  </si>
  <si>
    <t>jedinica mjere</t>
  </si>
  <si>
    <t>količina</t>
  </si>
  <si>
    <t>jedinična cijena</t>
  </si>
  <si>
    <t>iznos</t>
  </si>
  <si>
    <t>redni
broj</t>
  </si>
  <si>
    <t>vrsta radova</t>
  </si>
  <si>
    <t>PONUDBENI TROŠKOVNIK</t>
  </si>
  <si>
    <t>1.</t>
  </si>
  <si>
    <t>2.</t>
  </si>
  <si>
    <t>m2</t>
  </si>
  <si>
    <t>3.</t>
  </si>
  <si>
    <t>4.</t>
  </si>
  <si>
    <t>m3</t>
  </si>
  <si>
    <t>m'</t>
  </si>
  <si>
    <t>PDV:</t>
  </si>
  <si>
    <t>Sveukupno:</t>
  </si>
  <si>
    <t>Ukupno bez PDV-a:</t>
  </si>
  <si>
    <r>
      <t>Općina Zrinski Topolovac</t>
    </r>
    <r>
      <rPr>
        <u val="single"/>
        <sz val="11"/>
        <rFont val="Tahoma"/>
        <family val="2"/>
      </rPr>
      <t xml:space="preserve">
Zrinski Topolovac 274
43202 Zrinski Topolovac
OIB: 70479631665</t>
    </r>
  </si>
  <si>
    <t>Izrada nove glave propusta.
Rad obuhvaća iskop za temelje i zidove (prosječne količine 1 m3/m3 betona), nabavu, dopremu i ugradnju odgovarajuće oplate, armature i betona klase C25/30 te utovar i odvoz iskopanog materijala prosječne udaljenosti 5 km te  ostali rad i materijal na ugradnji. Obračun po m3 ugrađenog betona.</t>
  </si>
  <si>
    <t>5.</t>
  </si>
  <si>
    <t>za modernizaciju nerazvrstane ceste na području Općine Zrinski Topolovac
-  Centar 2 (kod Smrčeka)  -</t>
  </si>
  <si>
    <t xml:space="preserve">Produbljivanje putnih jaraka.
Rad obuhvaća strojni iskop putnih jaraka prosječno 0,35 m3/m1 s uređenjem dna i pokosa jarka, utovarom u kamion i odvozom na deponiju, te pomoć radnika na dotjerivanju i profiliranju jaraka. U cijeni predvidjeti vađenje neispravnih mostova u obiteljska dvorišta. Obračun po m' iskopanog putnog jarka.  </t>
  </si>
  <si>
    <t>za modernizaciju nerazvrstane ceste na području Općine Zrinski Topolovac
-  Slukić Selo  -</t>
  </si>
  <si>
    <t>za modernizaciju nerazvrstane ceste na području Općine Zrinski Topolovac
-  Gornji Križ  -</t>
  </si>
  <si>
    <t>Redni broj</t>
  </si>
  <si>
    <t>Dionica</t>
  </si>
  <si>
    <t>Iznos</t>
  </si>
  <si>
    <t>Gornji Križ</t>
  </si>
  <si>
    <t>Slukić Selo</t>
  </si>
  <si>
    <t>Centar 2 (kod Smrčeka)</t>
  </si>
  <si>
    <t>Pripremni radovi</t>
  </si>
  <si>
    <t>A)</t>
  </si>
  <si>
    <t>B)</t>
  </si>
  <si>
    <t>Odvodnja</t>
  </si>
  <si>
    <t>C)</t>
  </si>
  <si>
    <t>Kolnička konstrukcija</t>
  </si>
  <si>
    <t>D)</t>
  </si>
  <si>
    <t>Završni radovi</t>
  </si>
  <si>
    <t>za modernizaciju nerazvrstane ceste na području Općine Zrinski Topolovac
-  Turski Brijeg (odvojak Živko)  -</t>
  </si>
  <si>
    <t>Turski Brijeg (odvojak Živko)</t>
  </si>
  <si>
    <t>Turski Brijeg (odvojak 1)</t>
  </si>
  <si>
    <t>Turski Brijeg (odvojak 2)</t>
  </si>
  <si>
    <t>kom</t>
  </si>
  <si>
    <t>Izrada vertikalne prometne signalizacije.
Rad obuhvaća nabavu, dopremu i postavu prometnog znaka B02 (STOP - Ø600 mm) na čelični stup (Ø2") s betonskim temeljom. Obračun po komadu postavljenog znaka.</t>
  </si>
  <si>
    <t>za modernizaciju nerazvrstane ceste na području Općine Zrinski Topolovac
-  Turski Brijeg (odvojak 1)  -</t>
  </si>
  <si>
    <t>za modernizaciju nerazvrstane ceste na području Općine Zrinski Topolovac
-  Turski Brijeg (odvojak 2)  -</t>
  </si>
  <si>
    <t>REKAPITULACIJA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</si>
  <si>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150,00 * 2 * 0,50</t>
  </si>
  <si>
    <t>Produbljivanje putnih jaraka.
Rad obuhvaća strojni iskop putnih jaraka prosječno 0,35 m3/m1 s uređenjem dna i pokosa jarka, utovarom u kamion i odvozom na deponiju, te pomoć radnika na dotjerivanju i profiliranju jaraka. U cijeni predvidjeti vađenje neispravnih mostova u obiteljska dvorišta. Obračun po m' iskopanog putnog jarka.   150,00 * 2</t>
  </si>
  <si>
    <t>Profiliranje postojećeg tamponskog sloja ceste.
Rad obuhvaća rad grejdera na profiliranju postojećeg tamponskog sloja ceste prije dogradnje novim kamenim materijalom. Obračun po m2.
150,00 * 3,80</t>
  </si>
  <si>
    <t>Popuna tamponskog sloja.
Rad obuhvaća nabavu, dopremu i ugradnju kamenog materijala (tucanik 0/60) u sloju debljine 25 cm u zbijenom stanju za popunu tamponskog sloja. Obračun po m3 dovezenog kamenog materijala u rastresitom stanju. 
(150,00 * 3,80 * 0,25)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</si>
  <si>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150,00 * 2,80  +   6,00 m3 (prilaz)</t>
    </r>
  </si>
  <si>
    <t xml:space="preserve">Izrada bankina
Rad obuhvaća nabavu, dopremu i ugradnju kamenog materijala za izradu bankina širine 50 cm i prosječne debljine 6 cm u zbijenom stanju. Obračun po m3 dovezenog kamenog materijala u rastresitom stanju.  
(150,00 * 2 * 0,50 * 0,06) * 1,25  +  2,00 m3 (ulazi) 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</si>
  <si>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100,00 * 2 * 0,50</t>
  </si>
  <si>
    <t>Profiliranje postojećeg tamponskog sloja ceste.
Rad obuhvaća rad grejdera na profiliranju postojećeg tamponskog sloja ceste prije dogradnje novim kamenim materijalom. Obračun po m2.
100,00 * 4,00</t>
  </si>
  <si>
    <t>Popuna tamponskog sloja.
Rad obuhvaća nabavu, dopremu i ugradnju kamenog materijala (tucanik 0/60) u sloju debljine 25 cm u zbijenom stanju za popunu tamponskog sloja. Obračun po m3 dovezenog kamenog materijala u rastresitom stanju. 
(100,00 * 4,00 * 0,25)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</si>
  <si>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100,00 * 3,20   +   (8,00+4,00)/2 * 4,00</t>
    </r>
  </si>
  <si>
    <t xml:space="preserve">Izrada bankina
Rad obuhvaća nabavu, dopremu i ugradnju kamenog materijala za izradu bankina širine 50 cm i prosječne debljine 6 cm u zbijenom stanju. Obračun po m3 dovezenog kamenog materijala u rastresitom stanju.  
(100,00 * 2 * 0,50 * 0,06) * 1,25  +  4,00 m3 (ulazi) 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</si>
  <si>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330,00 * 2 * 0,50</t>
  </si>
  <si>
    <t>Popravak oštećene cijevi propusta - fi 400 mm.
Rad obuhvaća rad na mjestima gdje je došlo do oštećenja dijela cijevi postojećeg propusta s iskopom oštećenog dijela i utovarom i odvozom viška materijala na deponiju, uređenje podloge, izradu konstrukcije propusta (cijev, bet. okvir, armatura, obložni beton i dr.), dobavu i ugradnju kamenog materijala potrebnog za zatrpavanje rova, kao i dovođenje kolničke konstrukcije u ispravno stanje. Obračun po m' popravljenog propusta.</t>
  </si>
  <si>
    <t>Profiliranje postojećeg tamponskog sloja ceste.
Rad obuhvaća rad grejdera na profiliranju postojećeg tamponskog sloja ceste prije dogradnje novim kamenim materijalom. Obračun po m2.
330,00 * 4,00</t>
  </si>
  <si>
    <t>Popuna tamponskog sloja.
Rad obuhvaća nabavu, dopremu i ugradnju kamenog materijala (tucanik 0/60) u sloju debljine 25 cm u zbijenom stanju za popunu tamponskog sloja. Obračun po m3 dovezenog kamenog materijala u rastresitom stanju. 
(330,00 * 4,00 * 0,25)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</si>
  <si>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330,00 * 3,00   +   (8,00+4,00)/2 * 4,00</t>
    </r>
  </si>
  <si>
    <t xml:space="preserve">Izrada bankina
Rad obuhvaća nabavu, dopremu i ugradnju kamenog materijala za izradu bankina širine 50 cm i prosječne debljine 6 cm u zbijenom stanju. Obračun po m3 dovezenog kamenog materijala u rastresitom stanju.  
(330,00 * 2 * 0,50 * 0,06) * 1,25 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</si>
  <si>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35,00 * 2 * 0,50</t>
  </si>
  <si>
    <t>Profiliranje postojećeg tamponskog sloja ceste.
Rad obuhvaća rad grejdera na profiliranju postojećeg tamponskog sloja ceste prije dogradnje novim kamenim materijalom. Obračun po m2.
35,00 * 4,00</t>
  </si>
  <si>
    <t>Popuna tamponskog sloja.
Rad obuhvaća nabavu, dopremu i ugradnju kamenog materijala (tucanik 0/60) u sloju debljine 20 cm u zbijenom stanju za popunu tamponskog sloja. Obračun po m3 dovezenog kamenog materijala u rastresitom stanju. 
(35,00 * 4,00 * 0,20)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</si>
  <si>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35,00 * 3,00   +   (12,00+4,00)/2 * 4,00</t>
    </r>
  </si>
  <si>
    <t>Izrada bankina
Rad obuhvaća nabavu, dopremu i ugradnju kamenog materijala za izradu bankina širine 50 cm i prosječne debljine 6 cm u zbijenom stanju. Obračun po m3 dovezenog kamenog materijala u rastresitom stanju.  
(35,00 * 2 * 0,50 * 0,06) * 1,25  +  3,00 m3 (ulazi)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</si>
  <si>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165,00 * 2 * 0,50</t>
  </si>
  <si>
    <t>Produbljivanje putnih jaraka.
Rad obuhvaća strojni iskop putnih jaraka prosječno 0,35 m3/m1 s uređenjem dna i pokosa jarka, utovarom u kamion i odvozom na deponiju, te pomoć radnika na dotjerivanju i profiliranju jaraka. U cijeni predvidjeti vađenje neispravnih mostova u obiteljska dvorišta. Obračun po m' iskopanog putnog jarka.    165,00 * 2</t>
  </si>
  <si>
    <t>Profiliranje postojećeg tamponskog sloja ceste.
Rad obuhvaća rad grejdera na profiliranju postojećeg tamponskog sloja ceste prije dogradnje novim kamenim materijalom. Obračun po m2.
165,00 * 3,80</t>
  </si>
  <si>
    <t>Popuna tamponskog sloja.
Rad obuhvaća nabavu, dopremu i ugradnju kamenog materijala (tucanik 0/60) u sloju debljine 20 cm u zbijenom stanju za popunu tamponskog sloja. Obračun po m3 dovezenog kamenog materijala u rastresitom stanju. 
(165,00 * 3,80 * 0,20)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</si>
  <si>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165,00 * 2,80   +   10,00 m2 (prilaz)</t>
    </r>
  </si>
  <si>
    <t>Izrada bankina
Rad obuhvaća nabavu, dopremu i ugradnju kamenog materijala za izradu bankina širine 50 cm i prosječne debljine 6 cm u zbijenom stanju. Obračun po m3 dovezenog kamenog materijala u rastresitom stanju.  
(165,00 * 2 * 0,50 * 0,06) * 1,25  +  4,00 m3 (ulazi)</t>
  </si>
  <si>
    <t>Skidanje bankina strojno grejderom.
Rad obuhvaća skidanje bankina strojno grejderom u čitavoj širini bankine sa odbacivanjem materijala u stranu uz eventualno razastiranje odbačenog otkopa i obrada oko prometnih znakova. Obračun po m2 izvedenih radova.
120,00 * 2 * 0,50</t>
  </si>
  <si>
    <t>Profiliranje postojećeg tamponskog sloja ceste.
Rad obuhvaća rad grejdera na profiliranju postojećeg tamponskog sloja ceste prije dogradnje novim kamenim materijalom. Obračun po m2.
120,00 * 4,00</t>
  </si>
  <si>
    <t>Popuna tamponskog sloja.
Rad obuhvaća nabavu, dopremu i ugradnju kamenog materijala (tucanik 0/60) u sloju debljine 30 cm u zbijenom stanju za popunu tamponskog sloja. Obračun po m3 dovezenog kamenog materijala u rastresitom stanju. 
(120,00 * 4,00 * 0,30) * 1,25</t>
  </si>
  <si>
    <r>
      <t xml:space="preserve">Izrada asfaltnog sloja.
Rad obuhvaća izradu, dopremu i </t>
    </r>
    <r>
      <rPr>
        <sz val="8"/>
        <rFont val="Tahoma"/>
        <family val="2"/>
      </rPr>
      <t>strojnu</t>
    </r>
    <r>
      <rPr>
        <sz val="8"/>
        <rFont val="Tahoma"/>
        <family val="2"/>
      </rPr>
      <t xml:space="preserve"> ugradnju asfaltne mješavine AC 16 surf 50/70 AG4 M4 (BNHS 16) u sloju debljine 6,0 cm u uvaljanom stanju. Obračun po m2 asfaltirane površine.   
120,00 * 3,00   +   (12,00+4,00)/2 * 4,00</t>
    </r>
  </si>
  <si>
    <t>Izrada bankina
Rad obuhvaća nabavu, dopremu i ugradnju kamenog materijala za izradu bankina širine 50 cm i prosječne debljine 6 cm u zbijenom stanju. Obračun po m3 dovezenog kamenog materijala u rastresitom stanju.  
(120,00 * 2 * 0,50 * 0,06) * 1,25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</si>
</sst>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#,##0.000"/>
    <numFmt numFmtId="174" formatCode="0.0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0.0000%"/>
    <numFmt numFmtId="179" formatCode="0.000"/>
    <numFmt numFmtId="180" formatCode="0.0%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0" xfId="51" applyFont="1" applyFill="1">
      <alignment/>
      <protection/>
    </xf>
    <xf numFmtId="0" fontId="12" fillId="0" borderId="0" xfId="0" applyFont="1" applyFill="1" applyBorder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Alignment="1">
      <alignment vertical="center"/>
      <protection/>
    </xf>
    <xf numFmtId="2" fontId="3" fillId="0" borderId="0" xfId="51" applyNumberFormat="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left" vertical="center"/>
      <protection/>
    </xf>
    <xf numFmtId="4" fontId="1" fillId="0" borderId="11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Fill="1">
      <alignment/>
      <protection/>
    </xf>
    <xf numFmtId="2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Alignment="1">
      <alignment horizontal="center" vertical="center"/>
      <protection/>
    </xf>
    <xf numFmtId="0" fontId="3" fillId="0" borderId="12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" fontId="3" fillId="0" borderId="12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13" xfId="51" applyFont="1" applyFill="1" applyBorder="1" applyAlignment="1">
      <alignment vertical="center"/>
      <protection/>
    </xf>
    <xf numFmtId="4" fontId="3" fillId="0" borderId="13" xfId="51" applyNumberFormat="1" applyFont="1" applyFill="1" applyBorder="1" applyAlignment="1">
      <alignment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3" fillId="0" borderId="10" xfId="51" applyFont="1" applyFill="1" applyBorder="1" applyAlignment="1">
      <alignment vertical="center"/>
      <protection/>
    </xf>
    <xf numFmtId="9" fontId="3" fillId="0" borderId="10" xfId="51" applyNumberFormat="1" applyFont="1" applyFill="1" applyBorder="1" applyAlignment="1">
      <alignment horizontal="left" vertical="center"/>
      <protection/>
    </xf>
    <xf numFmtId="4" fontId="3" fillId="0" borderId="10" xfId="51" applyNumberFormat="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/>
      <protection/>
    </xf>
    <xf numFmtId="4" fontId="3" fillId="0" borderId="12" xfId="51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3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4" fillId="0" borderId="0" xfId="51" applyFont="1" applyFill="1">
      <alignment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51" applyFont="1" applyFill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GRAD SLATINA (grambit) - PONUDA 201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A21"/>
  <sheetViews>
    <sheetView tabSelected="1" zoomScaleSheetLayoutView="100" zoomScalePageLayoutView="0" workbookViewId="0" topLeftCell="A1">
      <selection activeCell="C5" sqref="C5:F5"/>
    </sheetView>
  </sheetViews>
  <sheetFormatPr defaultColWidth="9.28125" defaultRowHeight="12.75"/>
  <cols>
    <col min="1" max="1" width="9.28125" style="4" customWidth="1"/>
    <col min="2" max="2" width="43.421875" style="4" customWidth="1"/>
    <col min="3" max="5" width="6.7109375" style="4" customWidth="1"/>
    <col min="6" max="6" width="16.421875" style="4" customWidth="1"/>
    <col min="7" max="7" width="3.00390625" style="4" customWidth="1"/>
    <col min="8" max="8" width="12.7109375" style="4" customWidth="1"/>
    <col min="9" max="9" width="7.28125" style="4" customWidth="1"/>
    <col min="10" max="11" width="8.421875" style="4" customWidth="1"/>
    <col min="12" max="12" width="7.28125" style="4" customWidth="1"/>
    <col min="13" max="13" width="6.421875" style="4" customWidth="1"/>
    <col min="14" max="14" width="7.7109375" style="4" customWidth="1"/>
    <col min="15" max="15" width="5.7109375" style="4" customWidth="1"/>
    <col min="16" max="16" width="5.421875" style="4" customWidth="1"/>
    <col min="17" max="17" width="5.7109375" style="4" customWidth="1"/>
    <col min="18" max="27" width="8.57421875" style="4" customWidth="1"/>
    <col min="28" max="16384" width="9.28125" style="4" customWidth="1"/>
  </cols>
  <sheetData>
    <row r="1" spans="5:6" ht="13.5">
      <c r="E1" s="56"/>
      <c r="F1" s="57"/>
    </row>
    <row r="2" spans="1:6" ht="13.5">
      <c r="A2" s="58"/>
      <c r="B2" s="58"/>
      <c r="C2" s="58"/>
      <c r="D2" s="58"/>
      <c r="E2" s="58"/>
      <c r="F2" s="59"/>
    </row>
    <row r="3" spans="1:26" s="7" customFormat="1" ht="13.5">
      <c r="A3" s="5"/>
      <c r="B3" s="6"/>
      <c r="C3" s="6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7" customFormat="1" ht="13.5">
      <c r="A4" s="5"/>
      <c r="B4" s="6"/>
      <c r="C4" s="6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3:8" ht="102" customHeight="1">
      <c r="C5" s="68" t="s">
        <v>18</v>
      </c>
      <c r="D5" s="68"/>
      <c r="E5" s="68"/>
      <c r="F5" s="68"/>
      <c r="H5" s="60"/>
    </row>
    <row r="6" spans="3:6" ht="32.25" customHeight="1">
      <c r="C6" s="10"/>
      <c r="D6" s="10"/>
      <c r="E6" s="10"/>
      <c r="F6" s="10"/>
    </row>
    <row r="7" spans="1:20" ht="17.25" customHeight="1">
      <c r="A7" s="69" t="s">
        <v>47</v>
      </c>
      <c r="B7" s="69"/>
      <c r="C7" s="69"/>
      <c r="D7" s="69"/>
      <c r="E7" s="69"/>
      <c r="F7" s="69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7.25" customHeight="1">
      <c r="A8" s="70"/>
      <c r="B8" s="70"/>
      <c r="C8" s="70"/>
      <c r="D8" s="70"/>
      <c r="E8" s="70"/>
      <c r="F8" s="70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6" s="19" customFormat="1" ht="26.25">
      <c r="A9" s="14" t="s">
        <v>25</v>
      </c>
      <c r="B9" s="15" t="s">
        <v>26</v>
      </c>
      <c r="C9" s="14"/>
      <c r="D9" s="14"/>
      <c r="E9" s="14"/>
      <c r="F9" s="16" t="s">
        <v>27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</row>
    <row r="10" spans="1:26" s="23" customFormat="1" ht="20.25" customHeight="1">
      <c r="A10" s="13" t="s">
        <v>8</v>
      </c>
      <c r="B10" s="20" t="s">
        <v>30</v>
      </c>
      <c r="C10" s="21"/>
      <c r="D10" s="21"/>
      <c r="E10" s="21"/>
      <c r="F10" s="22">
        <f>'Centar 2'!F22</f>
        <v>0</v>
      </c>
      <c r="G10" s="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"/>
      <c r="U10" s="4"/>
      <c r="V10" s="4"/>
      <c r="W10" s="4"/>
      <c r="X10" s="4"/>
      <c r="Y10" s="4"/>
      <c r="Z10" s="4"/>
    </row>
    <row r="11" spans="1:26" s="23" customFormat="1" ht="20.25" customHeight="1">
      <c r="A11" s="13" t="s">
        <v>9</v>
      </c>
      <c r="B11" s="20" t="s">
        <v>29</v>
      </c>
      <c r="C11" s="21"/>
      <c r="D11" s="21"/>
      <c r="E11" s="21"/>
      <c r="F11" s="22">
        <f>'Slukić Selo'!F20</f>
        <v>0</v>
      </c>
      <c r="G11" s="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"/>
      <c r="U11" s="4"/>
      <c r="V11" s="4"/>
      <c r="W11" s="4"/>
      <c r="X11" s="4"/>
      <c r="Y11" s="4"/>
      <c r="Z11" s="4"/>
    </row>
    <row r="12" spans="1:26" s="23" customFormat="1" ht="20.25" customHeight="1">
      <c r="A12" s="13" t="s">
        <v>11</v>
      </c>
      <c r="B12" s="20" t="s">
        <v>28</v>
      </c>
      <c r="C12" s="21"/>
      <c r="D12" s="21"/>
      <c r="E12" s="21"/>
      <c r="F12" s="22">
        <f>'Gornji Križ'!F23</f>
        <v>0</v>
      </c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"/>
      <c r="U12" s="4"/>
      <c r="V12" s="4"/>
      <c r="W12" s="4"/>
      <c r="X12" s="4"/>
      <c r="Y12" s="4"/>
      <c r="Z12" s="4"/>
    </row>
    <row r="13" spans="1:26" s="23" customFormat="1" ht="20.25" customHeight="1">
      <c r="A13" s="13" t="s">
        <v>12</v>
      </c>
      <c r="B13" s="20" t="s">
        <v>40</v>
      </c>
      <c r="C13" s="21"/>
      <c r="D13" s="21"/>
      <c r="E13" s="21"/>
      <c r="F13" s="22">
        <f>'Turski Brijeg (odvojak Živko)'!F22</f>
        <v>0</v>
      </c>
      <c r="G13" s="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"/>
      <c r="U13" s="4"/>
      <c r="V13" s="4"/>
      <c r="W13" s="4"/>
      <c r="X13" s="4"/>
      <c r="Y13" s="4"/>
      <c r="Z13" s="4"/>
    </row>
    <row r="14" spans="1:26" s="23" customFormat="1" ht="20.25" customHeight="1">
      <c r="A14" s="13" t="s">
        <v>20</v>
      </c>
      <c r="B14" s="20" t="s">
        <v>41</v>
      </c>
      <c r="C14" s="21"/>
      <c r="D14" s="21"/>
      <c r="E14" s="21"/>
      <c r="F14" s="22">
        <f>'Turski Brijeg (odvojak 1)'!F20</f>
        <v>0</v>
      </c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"/>
      <c r="U14" s="4"/>
      <c r="V14" s="4"/>
      <c r="W14" s="4"/>
      <c r="X14" s="4"/>
      <c r="Y14" s="4"/>
      <c r="Z14" s="4"/>
    </row>
    <row r="15" spans="1:26" s="23" customFormat="1" ht="20.25" customHeight="1">
      <c r="A15" s="13" t="s">
        <v>0</v>
      </c>
      <c r="B15" s="20" t="s">
        <v>42</v>
      </c>
      <c r="C15" s="21"/>
      <c r="D15" s="21"/>
      <c r="E15" s="21"/>
      <c r="F15" s="22">
        <f>'Turski Brijeg (odvojak 2)'!F20</f>
        <v>0</v>
      </c>
      <c r="G15" s="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"/>
      <c r="U15" s="4"/>
      <c r="V15" s="4"/>
      <c r="W15" s="4"/>
      <c r="X15" s="4"/>
      <c r="Y15" s="4"/>
      <c r="Z15" s="4"/>
    </row>
    <row r="16" spans="1:27" s="26" customFormat="1" ht="20.25" customHeight="1">
      <c r="A16" s="24" t="s">
        <v>17</v>
      </c>
      <c r="B16" s="24"/>
      <c r="C16" s="24"/>
      <c r="D16" s="24"/>
      <c r="E16" s="24"/>
      <c r="F16" s="25">
        <f>SUM(F10:F15)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/>
      <c r="U16" s="11"/>
      <c r="V16" s="11"/>
      <c r="W16" s="11"/>
      <c r="X16" s="11"/>
      <c r="Y16" s="11"/>
      <c r="Z16" s="11"/>
      <c r="AA16" s="11"/>
    </row>
    <row r="17" spans="1:27" s="26" customFormat="1" ht="20.25" customHeight="1">
      <c r="A17" s="27" t="s">
        <v>15</v>
      </c>
      <c r="B17" s="28">
        <v>0.25</v>
      </c>
      <c r="C17" s="27"/>
      <c r="D17" s="27"/>
      <c r="E17" s="27"/>
      <c r="F17" s="29">
        <f>F16*B17</f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1"/>
      <c r="U17" s="11"/>
      <c r="V17" s="11"/>
      <c r="W17" s="11"/>
      <c r="X17" s="11"/>
      <c r="Y17" s="11"/>
      <c r="Z17" s="11"/>
      <c r="AA17" s="11"/>
    </row>
    <row r="18" spans="1:27" s="26" customFormat="1" ht="20.25" customHeight="1">
      <c r="A18" s="30" t="s">
        <v>16</v>
      </c>
      <c r="B18" s="30"/>
      <c r="C18" s="30"/>
      <c r="D18" s="30"/>
      <c r="E18" s="30"/>
      <c r="F18" s="31">
        <f>SUM(F16:F17)</f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5.75" customHeight="1"/>
    <row r="20" spans="1:10" s="32" customFormat="1" ht="15.75" customHeight="1">
      <c r="A20" s="71"/>
      <c r="B20" s="71"/>
      <c r="C20" s="71"/>
      <c r="D20" s="71"/>
      <c r="E20" s="71"/>
      <c r="F20" s="71"/>
      <c r="H20" s="33"/>
      <c r="I20" s="33"/>
      <c r="J20" s="34"/>
    </row>
    <row r="21" spans="1:10" s="32" customFormat="1" ht="15.75" customHeight="1">
      <c r="A21" s="71"/>
      <c r="B21" s="71"/>
      <c r="C21" s="71"/>
      <c r="D21" s="71"/>
      <c r="E21" s="71"/>
      <c r="F21" s="71"/>
      <c r="H21" s="33"/>
      <c r="I21" s="33"/>
      <c r="J21" s="34"/>
    </row>
    <row r="22" ht="15.75" customHeight="1"/>
  </sheetData>
  <sheetProtection/>
  <mergeCells count="7">
    <mergeCell ref="C5:F5"/>
    <mergeCell ref="A7:F7"/>
    <mergeCell ref="A8:F8"/>
    <mergeCell ref="A20:B20"/>
    <mergeCell ref="C20:F20"/>
    <mergeCell ref="A21:B21"/>
    <mergeCell ref="C21:F21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24"/>
  <sheetViews>
    <sheetView zoomScaleSheetLayoutView="100" zoomScalePageLayoutView="0" workbookViewId="0" topLeftCell="A1">
      <selection activeCell="E11" sqref="E11:E21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21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76</v>
      </c>
      <c r="C11" s="1" t="s">
        <v>10</v>
      </c>
      <c r="D11" s="3">
        <v>120</v>
      </c>
      <c r="E11" s="3"/>
      <c r="F11" s="47">
        <f aca="true" t="shared" si="0" ref="F11:F18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22</v>
      </c>
      <c r="C13" s="1" t="s">
        <v>14</v>
      </c>
      <c r="D13" s="3">
        <v>260</v>
      </c>
      <c r="E13" s="3"/>
      <c r="F13" s="47">
        <f t="shared" si="0"/>
        <v>0</v>
      </c>
    </row>
    <row r="14" spans="1:6" s="48" customFormat="1" ht="90" customHeight="1">
      <c r="A14" s="46" t="s">
        <v>9</v>
      </c>
      <c r="B14" s="2" t="s">
        <v>60</v>
      </c>
      <c r="C14" s="1" t="s">
        <v>14</v>
      </c>
      <c r="D14" s="3">
        <v>6</v>
      </c>
      <c r="E14" s="3"/>
      <c r="F14" s="47">
        <f t="shared" si="0"/>
        <v>0</v>
      </c>
    </row>
    <row r="15" spans="1:6" s="48" customFormat="1" ht="77.25" customHeight="1">
      <c r="A15" s="46" t="s">
        <v>11</v>
      </c>
      <c r="B15" s="2" t="s">
        <v>19</v>
      </c>
      <c r="C15" s="1" t="s">
        <v>13</v>
      </c>
      <c r="D15" s="3">
        <v>1</v>
      </c>
      <c r="E15" s="3"/>
      <c r="F15" s="47">
        <f t="shared" si="0"/>
        <v>0</v>
      </c>
    </row>
    <row r="16" spans="1:6" s="45" customFormat="1" ht="20.25" customHeight="1">
      <c r="A16" s="42" t="s">
        <v>35</v>
      </c>
      <c r="B16" s="43" t="s">
        <v>36</v>
      </c>
      <c r="C16" s="42"/>
      <c r="D16" s="42"/>
      <c r="E16" s="42"/>
      <c r="F16" s="44"/>
    </row>
    <row r="17" spans="1:6" s="49" customFormat="1" ht="57" customHeight="1">
      <c r="A17" s="46" t="s">
        <v>8</v>
      </c>
      <c r="B17" s="2" t="s">
        <v>77</v>
      </c>
      <c r="C17" s="1" t="s">
        <v>10</v>
      </c>
      <c r="D17" s="3">
        <v>480</v>
      </c>
      <c r="E17" s="3"/>
      <c r="F17" s="47">
        <f t="shared" si="0"/>
        <v>0</v>
      </c>
    </row>
    <row r="18" spans="1:6" s="48" customFormat="1" ht="67.5" customHeight="1">
      <c r="A18" s="46" t="s">
        <v>9</v>
      </c>
      <c r="B18" s="2" t="s">
        <v>78</v>
      </c>
      <c r="C18" s="1" t="s">
        <v>13</v>
      </c>
      <c r="D18" s="3">
        <v>180</v>
      </c>
      <c r="E18" s="3"/>
      <c r="F18" s="47">
        <f t="shared" si="0"/>
        <v>0</v>
      </c>
    </row>
    <row r="19" spans="1:9" s="49" customFormat="1" ht="70.5" customHeight="1">
      <c r="A19" s="46" t="s">
        <v>11</v>
      </c>
      <c r="B19" s="2" t="s">
        <v>79</v>
      </c>
      <c r="C19" s="1" t="s">
        <v>10</v>
      </c>
      <c r="D19" s="3">
        <v>392</v>
      </c>
      <c r="E19" s="3"/>
      <c r="F19" s="47">
        <f>ROUND(D19*E19,2)</f>
        <v>0</v>
      </c>
      <c r="G19" s="50"/>
      <c r="H19" s="50"/>
      <c r="I19" s="50"/>
    </row>
    <row r="20" spans="1:6" s="45" customFormat="1" ht="20.25" customHeight="1">
      <c r="A20" s="42" t="s">
        <v>37</v>
      </c>
      <c r="B20" s="43" t="s">
        <v>38</v>
      </c>
      <c r="C20" s="42"/>
      <c r="D20" s="42"/>
      <c r="E20" s="42"/>
      <c r="F20" s="44"/>
    </row>
    <row r="21" spans="1:6" s="48" customFormat="1" ht="67.5" customHeight="1">
      <c r="A21" s="46" t="s">
        <v>8</v>
      </c>
      <c r="B21" s="2" t="s">
        <v>80</v>
      </c>
      <c r="C21" s="1" t="s">
        <v>13</v>
      </c>
      <c r="D21" s="3">
        <v>9</v>
      </c>
      <c r="E21" s="3"/>
      <c r="F21" s="47">
        <f>ROUND(D21*E21,2)</f>
        <v>0</v>
      </c>
    </row>
    <row r="22" spans="1:6" s="53" customFormat="1" ht="12.75">
      <c r="A22" s="51" t="s">
        <v>17</v>
      </c>
      <c r="B22" s="51"/>
      <c r="C22" s="51"/>
      <c r="D22" s="51"/>
      <c r="E22" s="51"/>
      <c r="F22" s="52">
        <f>ROUND(SUM(F9:F21),2)</f>
        <v>0</v>
      </c>
    </row>
    <row r="23" spans="1:6" s="53" customFormat="1" ht="12.75">
      <c r="A23" s="65" t="s">
        <v>15</v>
      </c>
      <c r="B23" s="66">
        <v>0.25</v>
      </c>
      <c r="C23" s="65"/>
      <c r="D23" s="65"/>
      <c r="E23" s="65"/>
      <c r="F23" s="67">
        <f>F22*B23</f>
        <v>0</v>
      </c>
    </row>
    <row r="24" spans="1:6" s="53" customFormat="1" ht="12.75">
      <c r="A24" s="54" t="s">
        <v>16</v>
      </c>
      <c r="B24" s="54"/>
      <c r="C24" s="54"/>
      <c r="D24" s="54"/>
      <c r="E24" s="54"/>
      <c r="F24" s="55">
        <f>SUM(F22:F23)</f>
        <v>0</v>
      </c>
    </row>
    <row r="25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22"/>
  <sheetViews>
    <sheetView zoomScaleSheetLayoutView="100" zoomScalePageLayoutView="0" workbookViewId="0" topLeftCell="A9">
      <selection activeCell="E11" sqref="E11:E19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23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70</v>
      </c>
      <c r="C11" s="1" t="s">
        <v>10</v>
      </c>
      <c r="D11" s="3">
        <v>165</v>
      </c>
      <c r="E11" s="3"/>
      <c r="F11" s="47">
        <f aca="true" t="shared" si="0" ref="F11:F16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71</v>
      </c>
      <c r="C13" s="1" t="s">
        <v>14</v>
      </c>
      <c r="D13" s="3">
        <v>330</v>
      </c>
      <c r="E13" s="3"/>
      <c r="F13" s="47">
        <f t="shared" si="0"/>
        <v>0</v>
      </c>
    </row>
    <row r="14" spans="1:6" s="45" customFormat="1" ht="20.25" customHeight="1">
      <c r="A14" s="42" t="s">
        <v>35</v>
      </c>
      <c r="B14" s="43" t="s">
        <v>36</v>
      </c>
      <c r="C14" s="42"/>
      <c r="D14" s="42"/>
      <c r="E14" s="42"/>
      <c r="F14" s="44"/>
    </row>
    <row r="15" spans="1:6" s="49" customFormat="1" ht="57" customHeight="1">
      <c r="A15" s="46" t="s">
        <v>8</v>
      </c>
      <c r="B15" s="2" t="s">
        <v>72</v>
      </c>
      <c r="C15" s="1" t="s">
        <v>10</v>
      </c>
      <c r="D15" s="3">
        <v>627</v>
      </c>
      <c r="E15" s="3"/>
      <c r="F15" s="47">
        <f t="shared" si="0"/>
        <v>0</v>
      </c>
    </row>
    <row r="16" spans="1:6" s="48" customFormat="1" ht="67.5" customHeight="1">
      <c r="A16" s="46" t="s">
        <v>9</v>
      </c>
      <c r="B16" s="2" t="s">
        <v>73</v>
      </c>
      <c r="C16" s="1" t="s">
        <v>13</v>
      </c>
      <c r="D16" s="3">
        <v>156.75</v>
      </c>
      <c r="E16" s="3"/>
      <c r="F16" s="47">
        <f t="shared" si="0"/>
        <v>0</v>
      </c>
    </row>
    <row r="17" spans="1:9" s="49" customFormat="1" ht="70.5" customHeight="1">
      <c r="A17" s="46" t="s">
        <v>11</v>
      </c>
      <c r="B17" s="2" t="s">
        <v>74</v>
      </c>
      <c r="C17" s="1" t="s">
        <v>10</v>
      </c>
      <c r="D17" s="3">
        <v>472</v>
      </c>
      <c r="E17" s="3"/>
      <c r="F17" s="47">
        <f>ROUND(D17*E17,2)</f>
        <v>0</v>
      </c>
      <c r="G17" s="50"/>
      <c r="H17" s="50"/>
      <c r="I17" s="50"/>
    </row>
    <row r="18" spans="1:6" s="45" customFormat="1" ht="20.25" customHeight="1">
      <c r="A18" s="42" t="s">
        <v>37</v>
      </c>
      <c r="B18" s="43" t="s">
        <v>38</v>
      </c>
      <c r="C18" s="42"/>
      <c r="D18" s="42"/>
      <c r="E18" s="42"/>
      <c r="F18" s="44"/>
    </row>
    <row r="19" spans="1:6" s="48" customFormat="1" ht="67.5" customHeight="1">
      <c r="A19" s="46" t="s">
        <v>8</v>
      </c>
      <c r="B19" s="2" t="s">
        <v>75</v>
      </c>
      <c r="C19" s="1" t="s">
        <v>13</v>
      </c>
      <c r="D19" s="3">
        <v>16.38</v>
      </c>
      <c r="E19" s="3"/>
      <c r="F19" s="47">
        <f>ROUND(D19*E19,2)</f>
        <v>0</v>
      </c>
    </row>
    <row r="20" spans="1:6" s="53" customFormat="1" ht="12.75">
      <c r="A20" s="51" t="s">
        <v>17</v>
      </c>
      <c r="B20" s="51"/>
      <c r="C20" s="51"/>
      <c r="D20" s="51"/>
      <c r="E20" s="51"/>
      <c r="F20" s="52">
        <f>ROUND(SUM(F9:F19),2)</f>
        <v>0</v>
      </c>
    </row>
    <row r="21" spans="1:6" s="53" customFormat="1" ht="12.75">
      <c r="A21" s="65" t="s">
        <v>15</v>
      </c>
      <c r="B21" s="66">
        <v>0.25</v>
      </c>
      <c r="C21" s="65"/>
      <c r="D21" s="65"/>
      <c r="E21" s="65"/>
      <c r="F21" s="67">
        <f>F20*B21</f>
        <v>0</v>
      </c>
    </row>
    <row r="22" spans="1:6" s="53" customFormat="1" ht="12.75">
      <c r="A22" s="54" t="s">
        <v>16</v>
      </c>
      <c r="B22" s="54"/>
      <c r="C22" s="54"/>
      <c r="D22" s="54"/>
      <c r="E22" s="54"/>
      <c r="F22" s="55">
        <f>SUM(F20:F21)</f>
        <v>0</v>
      </c>
    </row>
    <row r="23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I25"/>
  <sheetViews>
    <sheetView zoomScaleSheetLayoutView="100" zoomScalePageLayoutView="0" workbookViewId="0" topLeftCell="A16">
      <selection activeCell="E11" sqref="E11:E22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24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65</v>
      </c>
      <c r="C11" s="1" t="s">
        <v>10</v>
      </c>
      <c r="D11" s="3">
        <v>35</v>
      </c>
      <c r="E11" s="3"/>
      <c r="F11" s="47">
        <f aca="true" t="shared" si="0" ref="F11:F18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22</v>
      </c>
      <c r="C13" s="1" t="s">
        <v>14</v>
      </c>
      <c r="D13" s="3">
        <v>45</v>
      </c>
      <c r="E13" s="3"/>
      <c r="F13" s="47">
        <f t="shared" si="0"/>
        <v>0</v>
      </c>
    </row>
    <row r="14" spans="1:6" s="48" customFormat="1" ht="90" customHeight="1">
      <c r="A14" s="46" t="s">
        <v>9</v>
      </c>
      <c r="B14" s="2" t="s">
        <v>60</v>
      </c>
      <c r="C14" s="1" t="s">
        <v>14</v>
      </c>
      <c r="D14" s="3">
        <v>4</v>
      </c>
      <c r="E14" s="3"/>
      <c r="F14" s="47">
        <f t="shared" si="0"/>
        <v>0</v>
      </c>
    </row>
    <row r="15" spans="1:6" s="48" customFormat="1" ht="77.25" customHeight="1">
      <c r="A15" s="46" t="s">
        <v>11</v>
      </c>
      <c r="B15" s="2" t="s">
        <v>19</v>
      </c>
      <c r="C15" s="1" t="s">
        <v>13</v>
      </c>
      <c r="D15" s="3">
        <v>1</v>
      </c>
      <c r="E15" s="3"/>
      <c r="F15" s="47">
        <f t="shared" si="0"/>
        <v>0</v>
      </c>
    </row>
    <row r="16" spans="1:6" s="45" customFormat="1" ht="20.25" customHeight="1">
      <c r="A16" s="42" t="s">
        <v>35</v>
      </c>
      <c r="B16" s="43" t="s">
        <v>36</v>
      </c>
      <c r="C16" s="42"/>
      <c r="D16" s="42"/>
      <c r="E16" s="42"/>
      <c r="F16" s="44"/>
    </row>
    <row r="17" spans="1:6" s="49" customFormat="1" ht="57" customHeight="1">
      <c r="A17" s="46" t="s">
        <v>8</v>
      </c>
      <c r="B17" s="2" t="s">
        <v>66</v>
      </c>
      <c r="C17" s="1" t="s">
        <v>10</v>
      </c>
      <c r="D17" s="3">
        <v>140</v>
      </c>
      <c r="E17" s="3"/>
      <c r="F17" s="47">
        <f t="shared" si="0"/>
        <v>0</v>
      </c>
    </row>
    <row r="18" spans="1:6" s="48" customFormat="1" ht="67.5" customHeight="1">
      <c r="A18" s="46" t="s">
        <v>9</v>
      </c>
      <c r="B18" s="2" t="s">
        <v>67</v>
      </c>
      <c r="C18" s="1" t="s">
        <v>13</v>
      </c>
      <c r="D18" s="3">
        <v>35</v>
      </c>
      <c r="E18" s="3"/>
      <c r="F18" s="47">
        <f t="shared" si="0"/>
        <v>0</v>
      </c>
    </row>
    <row r="19" spans="1:9" s="49" customFormat="1" ht="70.5" customHeight="1">
      <c r="A19" s="46" t="s">
        <v>11</v>
      </c>
      <c r="B19" s="2" t="s">
        <v>68</v>
      </c>
      <c r="C19" s="1" t="s">
        <v>10</v>
      </c>
      <c r="D19" s="3">
        <v>137</v>
      </c>
      <c r="E19" s="3"/>
      <c r="F19" s="47">
        <f>ROUND(D19*E19,2)</f>
        <v>0</v>
      </c>
      <c r="G19" s="50"/>
      <c r="H19" s="50"/>
      <c r="I19" s="50"/>
    </row>
    <row r="20" spans="1:6" s="45" customFormat="1" ht="20.25" customHeight="1">
      <c r="A20" s="42" t="s">
        <v>37</v>
      </c>
      <c r="B20" s="43" t="s">
        <v>38</v>
      </c>
      <c r="C20" s="42"/>
      <c r="D20" s="42"/>
      <c r="E20" s="42"/>
      <c r="F20" s="44"/>
    </row>
    <row r="21" spans="1:6" s="48" customFormat="1" ht="55.5" customHeight="1">
      <c r="A21" s="46" t="s">
        <v>8</v>
      </c>
      <c r="B21" s="2" t="s">
        <v>44</v>
      </c>
      <c r="C21" s="1" t="s">
        <v>43</v>
      </c>
      <c r="D21" s="3">
        <v>1</v>
      </c>
      <c r="E21" s="3"/>
      <c r="F21" s="47">
        <f>ROUND(D21*E21,2)</f>
        <v>0</v>
      </c>
    </row>
    <row r="22" spans="1:6" s="48" customFormat="1" ht="67.5" customHeight="1">
      <c r="A22" s="46" t="s">
        <v>9</v>
      </c>
      <c r="B22" s="2" t="s">
        <v>69</v>
      </c>
      <c r="C22" s="1" t="s">
        <v>13</v>
      </c>
      <c r="D22" s="3">
        <v>5.63</v>
      </c>
      <c r="E22" s="3"/>
      <c r="F22" s="47">
        <f>ROUND(D22*E22,2)</f>
        <v>0</v>
      </c>
    </row>
    <row r="23" spans="1:6" s="53" customFormat="1" ht="12.75">
      <c r="A23" s="51" t="s">
        <v>17</v>
      </c>
      <c r="B23" s="51"/>
      <c r="C23" s="51"/>
      <c r="D23" s="51"/>
      <c r="E23" s="51"/>
      <c r="F23" s="52">
        <f>ROUND(SUM(F9:F22),2)</f>
        <v>0</v>
      </c>
    </row>
    <row r="24" spans="1:6" s="53" customFormat="1" ht="12.75">
      <c r="A24" s="65" t="s">
        <v>15</v>
      </c>
      <c r="B24" s="66">
        <v>0.25</v>
      </c>
      <c r="C24" s="65"/>
      <c r="D24" s="65"/>
      <c r="E24" s="65"/>
      <c r="F24" s="67">
        <f>F23*B24</f>
        <v>0</v>
      </c>
    </row>
    <row r="25" spans="1:6" s="53" customFormat="1" ht="12.75">
      <c r="A25" s="54" t="s">
        <v>16</v>
      </c>
      <c r="B25" s="54"/>
      <c r="C25" s="54"/>
      <c r="D25" s="54"/>
      <c r="E25" s="54"/>
      <c r="F25" s="55">
        <f>SUM(F23:F24)</f>
        <v>0</v>
      </c>
    </row>
    <row r="26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I24"/>
  <sheetViews>
    <sheetView zoomScaleSheetLayoutView="100" zoomScalePageLayoutView="0" workbookViewId="0" topLeftCell="A1">
      <selection activeCell="E11" sqref="E11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39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59</v>
      </c>
      <c r="C11" s="1" t="s">
        <v>10</v>
      </c>
      <c r="D11" s="3">
        <v>330</v>
      </c>
      <c r="E11" s="3"/>
      <c r="F11" s="47">
        <f aca="true" t="shared" si="0" ref="F11:F18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22</v>
      </c>
      <c r="C13" s="1" t="s">
        <v>14</v>
      </c>
      <c r="D13" s="3">
        <v>640</v>
      </c>
      <c r="E13" s="3"/>
      <c r="F13" s="47">
        <f t="shared" si="0"/>
        <v>0</v>
      </c>
    </row>
    <row r="14" spans="1:6" s="48" customFormat="1" ht="90" customHeight="1">
      <c r="A14" s="46" t="s">
        <v>9</v>
      </c>
      <c r="B14" s="2" t="s">
        <v>60</v>
      </c>
      <c r="C14" s="1" t="s">
        <v>14</v>
      </c>
      <c r="D14" s="3">
        <v>4</v>
      </c>
      <c r="E14" s="3"/>
      <c r="F14" s="47">
        <f t="shared" si="0"/>
        <v>0</v>
      </c>
    </row>
    <row r="15" spans="1:6" s="48" customFormat="1" ht="77.25" customHeight="1">
      <c r="A15" s="46" t="s">
        <v>11</v>
      </c>
      <c r="B15" s="2" t="s">
        <v>19</v>
      </c>
      <c r="C15" s="1" t="s">
        <v>13</v>
      </c>
      <c r="D15" s="3">
        <v>1</v>
      </c>
      <c r="E15" s="3"/>
      <c r="F15" s="47">
        <f t="shared" si="0"/>
        <v>0</v>
      </c>
    </row>
    <row r="16" spans="1:6" s="45" customFormat="1" ht="20.25" customHeight="1">
      <c r="A16" s="42" t="s">
        <v>35</v>
      </c>
      <c r="B16" s="43" t="s">
        <v>36</v>
      </c>
      <c r="C16" s="42"/>
      <c r="D16" s="42"/>
      <c r="E16" s="42"/>
      <c r="F16" s="44"/>
    </row>
    <row r="17" spans="1:6" s="49" customFormat="1" ht="57" customHeight="1">
      <c r="A17" s="46" t="s">
        <v>8</v>
      </c>
      <c r="B17" s="2" t="s">
        <v>61</v>
      </c>
      <c r="C17" s="1" t="s">
        <v>10</v>
      </c>
      <c r="D17" s="3">
        <v>1320</v>
      </c>
      <c r="E17" s="3"/>
      <c r="F17" s="47">
        <f t="shared" si="0"/>
        <v>0</v>
      </c>
    </row>
    <row r="18" spans="1:6" s="48" customFormat="1" ht="67.5" customHeight="1">
      <c r="A18" s="46" t="s">
        <v>9</v>
      </c>
      <c r="B18" s="2" t="s">
        <v>62</v>
      </c>
      <c r="C18" s="1" t="s">
        <v>13</v>
      </c>
      <c r="D18" s="3">
        <v>412.5</v>
      </c>
      <c r="E18" s="3"/>
      <c r="F18" s="47">
        <f t="shared" si="0"/>
        <v>0</v>
      </c>
    </row>
    <row r="19" spans="1:9" s="49" customFormat="1" ht="70.5" customHeight="1">
      <c r="A19" s="46" t="s">
        <v>11</v>
      </c>
      <c r="B19" s="2" t="s">
        <v>63</v>
      </c>
      <c r="C19" s="1" t="s">
        <v>10</v>
      </c>
      <c r="D19" s="3">
        <v>1014</v>
      </c>
      <c r="E19" s="3"/>
      <c r="F19" s="47">
        <f>ROUND(D19*E19,2)</f>
        <v>0</v>
      </c>
      <c r="G19" s="50"/>
      <c r="H19" s="50"/>
      <c r="I19" s="50"/>
    </row>
    <row r="20" spans="1:6" s="45" customFormat="1" ht="20.25" customHeight="1">
      <c r="A20" s="42" t="s">
        <v>37</v>
      </c>
      <c r="B20" s="43" t="s">
        <v>38</v>
      </c>
      <c r="C20" s="42"/>
      <c r="D20" s="42"/>
      <c r="E20" s="42"/>
      <c r="F20" s="44"/>
    </row>
    <row r="21" spans="1:6" s="48" customFormat="1" ht="67.5" customHeight="1">
      <c r="A21" s="46" t="s">
        <v>8</v>
      </c>
      <c r="B21" s="2" t="s">
        <v>64</v>
      </c>
      <c r="C21" s="1" t="s">
        <v>13</v>
      </c>
      <c r="D21" s="3">
        <v>24.75</v>
      </c>
      <c r="E21" s="3"/>
      <c r="F21" s="47">
        <f>ROUND(D21*E21,2)</f>
        <v>0</v>
      </c>
    </row>
    <row r="22" spans="1:6" s="53" customFormat="1" ht="12.75">
      <c r="A22" s="51" t="s">
        <v>17</v>
      </c>
      <c r="B22" s="51"/>
      <c r="C22" s="51"/>
      <c r="D22" s="51"/>
      <c r="E22" s="51"/>
      <c r="F22" s="52">
        <f>ROUND(SUM(F9:F21),2)</f>
        <v>0</v>
      </c>
    </row>
    <row r="23" spans="1:6" s="53" customFormat="1" ht="12.75">
      <c r="A23" s="65" t="s">
        <v>15</v>
      </c>
      <c r="B23" s="66">
        <v>0.25</v>
      </c>
      <c r="C23" s="65"/>
      <c r="D23" s="65"/>
      <c r="E23" s="65"/>
      <c r="F23" s="67">
        <f>F22*B23</f>
        <v>0</v>
      </c>
    </row>
    <row r="24" spans="1:6" s="53" customFormat="1" ht="12.75">
      <c r="A24" s="54" t="s">
        <v>16</v>
      </c>
      <c r="B24" s="54"/>
      <c r="C24" s="54"/>
      <c r="D24" s="54"/>
      <c r="E24" s="54"/>
      <c r="F24" s="55">
        <f>SUM(F22:F23)</f>
        <v>0</v>
      </c>
    </row>
    <row r="25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I22"/>
  <sheetViews>
    <sheetView zoomScaleSheetLayoutView="100" zoomScalePageLayoutView="0" workbookViewId="0" topLeftCell="A10">
      <selection activeCell="E11" sqref="E11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45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54</v>
      </c>
      <c r="C11" s="1" t="s">
        <v>10</v>
      </c>
      <c r="D11" s="3">
        <v>100</v>
      </c>
      <c r="E11" s="3"/>
      <c r="F11" s="47">
        <f aca="true" t="shared" si="0" ref="F11:F16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22</v>
      </c>
      <c r="C13" s="1" t="s">
        <v>14</v>
      </c>
      <c r="D13" s="3">
        <v>200</v>
      </c>
      <c r="E13" s="3"/>
      <c r="F13" s="47">
        <f t="shared" si="0"/>
        <v>0</v>
      </c>
    </row>
    <row r="14" spans="1:6" s="45" customFormat="1" ht="20.25" customHeight="1">
      <c r="A14" s="42" t="s">
        <v>35</v>
      </c>
      <c r="B14" s="43" t="s">
        <v>36</v>
      </c>
      <c r="C14" s="42"/>
      <c r="D14" s="42"/>
      <c r="E14" s="42"/>
      <c r="F14" s="44"/>
    </row>
    <row r="15" spans="1:6" s="49" customFormat="1" ht="57" customHeight="1">
      <c r="A15" s="46" t="s">
        <v>8</v>
      </c>
      <c r="B15" s="2" t="s">
        <v>55</v>
      </c>
      <c r="C15" s="1" t="s">
        <v>10</v>
      </c>
      <c r="D15" s="3">
        <v>400</v>
      </c>
      <c r="E15" s="3"/>
      <c r="F15" s="47">
        <f t="shared" si="0"/>
        <v>0</v>
      </c>
    </row>
    <row r="16" spans="1:6" s="48" customFormat="1" ht="67.5" customHeight="1">
      <c r="A16" s="46" t="s">
        <v>9</v>
      </c>
      <c r="B16" s="2" t="s">
        <v>56</v>
      </c>
      <c r="C16" s="1" t="s">
        <v>13</v>
      </c>
      <c r="D16" s="3">
        <v>125</v>
      </c>
      <c r="E16" s="3"/>
      <c r="F16" s="47">
        <f t="shared" si="0"/>
        <v>0</v>
      </c>
    </row>
    <row r="17" spans="1:9" s="49" customFormat="1" ht="70.5" customHeight="1">
      <c r="A17" s="46" t="s">
        <v>11</v>
      </c>
      <c r="B17" s="2" t="s">
        <v>57</v>
      </c>
      <c r="C17" s="1" t="s">
        <v>10</v>
      </c>
      <c r="D17" s="3">
        <v>344</v>
      </c>
      <c r="E17" s="3"/>
      <c r="F17" s="47">
        <f>ROUND(D17*E17,2)</f>
        <v>0</v>
      </c>
      <c r="G17" s="50"/>
      <c r="H17" s="50"/>
      <c r="I17" s="50"/>
    </row>
    <row r="18" spans="1:6" s="45" customFormat="1" ht="20.25" customHeight="1">
      <c r="A18" s="42" t="s">
        <v>37</v>
      </c>
      <c r="B18" s="43" t="s">
        <v>38</v>
      </c>
      <c r="C18" s="42"/>
      <c r="D18" s="42"/>
      <c r="E18" s="42"/>
      <c r="F18" s="44"/>
    </row>
    <row r="19" spans="1:6" s="48" customFormat="1" ht="67.5" customHeight="1">
      <c r="A19" s="46" t="s">
        <v>8</v>
      </c>
      <c r="B19" s="2" t="s">
        <v>58</v>
      </c>
      <c r="C19" s="1" t="s">
        <v>13</v>
      </c>
      <c r="D19" s="3">
        <v>11.5</v>
      </c>
      <c r="E19" s="3"/>
      <c r="F19" s="47">
        <f>ROUND(D19*E19,2)</f>
        <v>0</v>
      </c>
    </row>
    <row r="20" spans="1:6" s="53" customFormat="1" ht="12.75">
      <c r="A20" s="51" t="s">
        <v>17</v>
      </c>
      <c r="B20" s="51"/>
      <c r="C20" s="51"/>
      <c r="D20" s="51"/>
      <c r="E20" s="51"/>
      <c r="F20" s="52">
        <f>ROUND(SUM(F9:F19),2)</f>
        <v>0</v>
      </c>
    </row>
    <row r="21" spans="1:6" s="53" customFormat="1" ht="12.75">
      <c r="A21" s="65" t="s">
        <v>15</v>
      </c>
      <c r="B21" s="66">
        <v>0.25</v>
      </c>
      <c r="C21" s="65"/>
      <c r="D21" s="65"/>
      <c r="E21" s="65"/>
      <c r="F21" s="67">
        <f>F20*B21</f>
        <v>0</v>
      </c>
    </row>
    <row r="22" spans="1:6" s="53" customFormat="1" ht="12.75">
      <c r="A22" s="54" t="s">
        <v>16</v>
      </c>
      <c r="B22" s="54"/>
      <c r="C22" s="54"/>
      <c r="D22" s="54"/>
      <c r="E22" s="54"/>
      <c r="F22" s="55">
        <f>SUM(F20:F21)</f>
        <v>0</v>
      </c>
    </row>
    <row r="23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I22"/>
  <sheetViews>
    <sheetView zoomScaleSheetLayoutView="100" zoomScalePageLayoutView="0" workbookViewId="0" topLeftCell="A10">
      <selection activeCell="E11" sqref="E11"/>
    </sheetView>
  </sheetViews>
  <sheetFormatPr defaultColWidth="9.28125" defaultRowHeight="12.75"/>
  <cols>
    <col min="1" max="1" width="5.7109375" style="39" customWidth="1"/>
    <col min="2" max="2" width="50.28125" style="39" customWidth="1"/>
    <col min="3" max="3" width="6.28125" style="39" customWidth="1"/>
    <col min="4" max="4" width="9.28125" style="39" customWidth="1"/>
    <col min="5" max="5" width="8.28125" style="39" customWidth="1"/>
    <col min="6" max="6" width="11.7109375" style="39" customWidth="1"/>
    <col min="7" max="16384" width="9.28125" style="39" customWidth="1"/>
  </cols>
  <sheetData>
    <row r="1" spans="5:6" s="50" customFormat="1" ht="9.75">
      <c r="E1" s="61"/>
      <c r="F1" s="62"/>
    </row>
    <row r="2" spans="1:6" s="50" customFormat="1" ht="9.75">
      <c r="A2" s="63"/>
      <c r="B2" s="63"/>
      <c r="C2" s="63"/>
      <c r="D2" s="63"/>
      <c r="E2" s="63"/>
      <c r="F2" s="64"/>
    </row>
    <row r="3" spans="1:6" s="37" customFormat="1" ht="13.5">
      <c r="A3" s="35"/>
      <c r="B3" s="36"/>
      <c r="C3" s="36"/>
      <c r="E3" s="38"/>
      <c r="F3" s="38"/>
    </row>
    <row r="4" spans="1:6" s="37" customFormat="1" ht="13.5">
      <c r="A4" s="35"/>
      <c r="B4" s="36"/>
      <c r="C4" s="36"/>
      <c r="E4" s="38"/>
      <c r="F4" s="38"/>
    </row>
    <row r="5" spans="3:6" ht="66.75" customHeight="1">
      <c r="C5" s="72" t="s">
        <v>18</v>
      </c>
      <c r="D5" s="68"/>
      <c r="E5" s="68"/>
      <c r="F5" s="68"/>
    </row>
    <row r="6" spans="3:6" ht="13.5">
      <c r="C6" s="9"/>
      <c r="D6" s="9"/>
      <c r="E6" s="9"/>
      <c r="F6" s="9"/>
    </row>
    <row r="7" spans="1:6" ht="17.25" customHeight="1">
      <c r="A7" s="73" t="s">
        <v>7</v>
      </c>
      <c r="B7" s="73"/>
      <c r="C7" s="73"/>
      <c r="D7" s="73"/>
      <c r="E7" s="73"/>
      <c r="F7" s="73"/>
    </row>
    <row r="8" spans="1:6" ht="33" customHeight="1">
      <c r="A8" s="73" t="s">
        <v>46</v>
      </c>
      <c r="B8" s="73"/>
      <c r="C8" s="73"/>
      <c r="D8" s="73"/>
      <c r="E8" s="73"/>
      <c r="F8" s="73"/>
    </row>
    <row r="9" spans="1:6" s="41" customFormat="1" ht="23.25" customHeight="1">
      <c r="A9" s="40" t="s">
        <v>5</v>
      </c>
      <c r="B9" s="40" t="s">
        <v>6</v>
      </c>
      <c r="C9" s="40" t="s">
        <v>1</v>
      </c>
      <c r="D9" s="40" t="s">
        <v>2</v>
      </c>
      <c r="E9" s="40" t="s">
        <v>3</v>
      </c>
      <c r="F9" s="40" t="s">
        <v>4</v>
      </c>
    </row>
    <row r="10" spans="1:6" s="45" customFormat="1" ht="20.25" customHeight="1">
      <c r="A10" s="42" t="s">
        <v>32</v>
      </c>
      <c r="B10" s="43" t="s">
        <v>31</v>
      </c>
      <c r="C10" s="42"/>
      <c r="D10" s="42"/>
      <c r="E10" s="42"/>
      <c r="F10" s="44"/>
    </row>
    <row r="11" spans="1:6" s="48" customFormat="1" ht="67.5" customHeight="1">
      <c r="A11" s="46" t="s">
        <v>8</v>
      </c>
      <c r="B11" s="2" t="s">
        <v>48</v>
      </c>
      <c r="C11" s="1" t="s">
        <v>10</v>
      </c>
      <c r="D11" s="3">
        <v>150</v>
      </c>
      <c r="E11" s="3"/>
      <c r="F11" s="47">
        <f aca="true" t="shared" si="0" ref="F11:F16">D11*E11</f>
        <v>0</v>
      </c>
    </row>
    <row r="12" spans="1:6" s="45" customFormat="1" ht="20.25" customHeight="1">
      <c r="A12" s="42" t="s">
        <v>33</v>
      </c>
      <c r="B12" s="43" t="s">
        <v>34</v>
      </c>
      <c r="C12" s="42"/>
      <c r="D12" s="42"/>
      <c r="E12" s="42"/>
      <c r="F12" s="44"/>
    </row>
    <row r="13" spans="1:6" s="48" customFormat="1" ht="77.25" customHeight="1">
      <c r="A13" s="46" t="s">
        <v>8</v>
      </c>
      <c r="B13" s="2" t="s">
        <v>49</v>
      </c>
      <c r="C13" s="1" t="s">
        <v>14</v>
      </c>
      <c r="D13" s="3">
        <v>300</v>
      </c>
      <c r="E13" s="3"/>
      <c r="F13" s="47">
        <f t="shared" si="0"/>
        <v>0</v>
      </c>
    </row>
    <row r="14" spans="1:6" s="45" customFormat="1" ht="20.25" customHeight="1">
      <c r="A14" s="42" t="s">
        <v>35</v>
      </c>
      <c r="B14" s="43" t="s">
        <v>36</v>
      </c>
      <c r="C14" s="42"/>
      <c r="D14" s="42"/>
      <c r="E14" s="42"/>
      <c r="F14" s="44"/>
    </row>
    <row r="15" spans="1:6" s="49" customFormat="1" ht="57" customHeight="1">
      <c r="A15" s="46" t="s">
        <v>8</v>
      </c>
      <c r="B15" s="2" t="s">
        <v>50</v>
      </c>
      <c r="C15" s="1" t="s">
        <v>10</v>
      </c>
      <c r="D15" s="3">
        <v>570</v>
      </c>
      <c r="E15" s="3"/>
      <c r="F15" s="47">
        <f t="shared" si="0"/>
        <v>0</v>
      </c>
    </row>
    <row r="16" spans="1:6" s="48" customFormat="1" ht="67.5" customHeight="1">
      <c r="A16" s="46" t="s">
        <v>9</v>
      </c>
      <c r="B16" s="2" t="s">
        <v>51</v>
      </c>
      <c r="C16" s="1" t="s">
        <v>13</v>
      </c>
      <c r="D16" s="3">
        <v>178.13</v>
      </c>
      <c r="E16" s="3"/>
      <c r="F16" s="47">
        <f t="shared" si="0"/>
        <v>0</v>
      </c>
    </row>
    <row r="17" spans="1:9" s="49" customFormat="1" ht="70.5" customHeight="1">
      <c r="A17" s="46" t="s">
        <v>11</v>
      </c>
      <c r="B17" s="2" t="s">
        <v>52</v>
      </c>
      <c r="C17" s="1" t="s">
        <v>10</v>
      </c>
      <c r="D17" s="3">
        <v>426</v>
      </c>
      <c r="E17" s="3"/>
      <c r="F17" s="47">
        <f>ROUND(D17*E17,2)</f>
        <v>0</v>
      </c>
      <c r="G17" s="50"/>
      <c r="H17" s="50"/>
      <c r="I17" s="50"/>
    </row>
    <row r="18" spans="1:6" s="45" customFormat="1" ht="20.25" customHeight="1">
      <c r="A18" s="42" t="s">
        <v>37</v>
      </c>
      <c r="B18" s="43" t="s">
        <v>38</v>
      </c>
      <c r="C18" s="42"/>
      <c r="D18" s="42"/>
      <c r="E18" s="42"/>
      <c r="F18" s="44"/>
    </row>
    <row r="19" spans="1:6" s="48" customFormat="1" ht="67.5" customHeight="1">
      <c r="A19" s="46" t="s">
        <v>8</v>
      </c>
      <c r="B19" s="2" t="s">
        <v>53</v>
      </c>
      <c r="C19" s="1" t="s">
        <v>13</v>
      </c>
      <c r="D19" s="3">
        <v>13.25</v>
      </c>
      <c r="E19" s="3"/>
      <c r="F19" s="47">
        <f>ROUND(D19*E19,2)</f>
        <v>0</v>
      </c>
    </row>
    <row r="20" spans="1:6" s="53" customFormat="1" ht="12.75">
      <c r="A20" s="51" t="s">
        <v>17</v>
      </c>
      <c r="B20" s="51"/>
      <c r="C20" s="51"/>
      <c r="D20" s="51"/>
      <c r="E20" s="51"/>
      <c r="F20" s="52">
        <f>ROUND(SUM(F9:F19),2)</f>
        <v>0</v>
      </c>
    </row>
    <row r="21" spans="1:6" s="53" customFormat="1" ht="12.75">
      <c r="A21" s="65" t="s">
        <v>15</v>
      </c>
      <c r="B21" s="66">
        <v>0.25</v>
      </c>
      <c r="C21" s="65"/>
      <c r="D21" s="65"/>
      <c r="E21" s="65"/>
      <c r="F21" s="67">
        <f>F20*B21</f>
        <v>0</v>
      </c>
    </row>
    <row r="22" spans="1:6" s="53" customFormat="1" ht="12.75">
      <c r="A22" s="54" t="s">
        <v>16</v>
      </c>
      <c r="B22" s="54"/>
      <c r="C22" s="54"/>
      <c r="D22" s="54"/>
      <c r="E22" s="54"/>
      <c r="F22" s="55">
        <f>SUM(F20:F21)</f>
        <v>0</v>
      </c>
    </row>
    <row r="23" ht="7.5" customHeight="1"/>
  </sheetData>
  <sheetProtection/>
  <mergeCells count="3">
    <mergeCell ref="C5:F5"/>
    <mergeCell ref="A7:F7"/>
    <mergeCell ref="A8:F8"/>
  </mergeCells>
  <printOptions horizontalCentered="1"/>
  <pageMargins left="0.5511811023622047" right="0.35433070866141736" top="0.1968503937007874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</dc:creator>
  <cp:keywords/>
  <dc:description/>
  <cp:lastModifiedBy>Tomislav</cp:lastModifiedBy>
  <cp:lastPrinted>2020-07-18T10:38:49Z</cp:lastPrinted>
  <dcterms:created xsi:type="dcterms:W3CDTF">1998-09-18T18:23:20Z</dcterms:created>
  <dcterms:modified xsi:type="dcterms:W3CDTF">2020-07-20T13:26:21Z</dcterms:modified>
  <cp:category/>
  <cp:version/>
  <cp:contentType/>
  <cp:contentStatus/>
</cp:coreProperties>
</file>